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BBE6A25F-7398-46A2-8935-33D9A2A0B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B24" i="1"/>
  <c r="D63" i="1"/>
  <c r="C63" i="1"/>
  <c r="B63" i="1"/>
  <c r="D22" i="1"/>
  <c r="C22" i="1"/>
  <c r="C23" i="1" s="1"/>
  <c r="B22" i="1"/>
  <c r="B23" i="1" s="1"/>
  <c r="D15" i="1"/>
  <c r="D25" i="1" s="1"/>
  <c r="C15" i="1"/>
  <c r="B15" i="1"/>
  <c r="B25" i="1" l="1"/>
  <c r="B65" i="1" s="1"/>
  <c r="B67" i="1" s="1"/>
  <c r="B69" i="1" s="1"/>
  <c r="D23" i="1"/>
  <c r="C25" i="1"/>
  <c r="C65" i="1" s="1"/>
  <c r="C67" i="1" s="1"/>
  <c r="C69" i="1" s="1"/>
  <c r="D65" i="1"/>
  <c r="D67" i="1" s="1"/>
  <c r="D6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9" authorId="0" shapeId="0" xr:uid="{7736475C-40FC-4C21-B8AC-7D96756A91A8}">
      <text>
        <r>
          <rPr>
            <b/>
            <sz val="9"/>
            <color indexed="81"/>
            <rFont val="Tahoma"/>
            <charset val="1"/>
          </rPr>
          <t xml:space="preserve">All revenue entered here - Rooms, Alcohol &amp; Food </t>
        </r>
      </text>
    </comment>
    <comment ref="C13" authorId="0" shapeId="0" xr:uid="{48551532-F111-447D-8A33-B3A337CEC3DA}">
      <text>
        <r>
          <rPr>
            <b/>
            <sz val="9"/>
            <color indexed="81"/>
            <rFont val="Tahoma"/>
            <charset val="1"/>
          </rPr>
          <t>All Food &amp; Accomodation revenue</t>
        </r>
      </text>
    </comment>
    <comment ref="D38" authorId="0" shapeId="0" xr:uid="{68DDF1EC-25C0-4730-AEE1-7287AB333177}">
      <text>
        <r>
          <rPr>
            <b/>
            <sz val="9"/>
            <color indexed="81"/>
            <rFont val="Tahoma"/>
            <charset val="1"/>
          </rPr>
          <t>included in electricity provision</t>
        </r>
      </text>
    </comment>
  </commentList>
</comments>
</file>

<file path=xl/sharedStrings.xml><?xml version="1.0" encoding="utf-8"?>
<sst xmlns="http://schemas.openxmlformats.org/spreadsheetml/2006/main" count="65" uniqueCount="65">
  <si>
    <t>Profit and Loss</t>
  </si>
  <si>
    <t>Tracey Petersen t/a Newell Restaurant &amp; Rooms</t>
  </si>
  <si>
    <t>For the year ended 30 April 2022</t>
  </si>
  <si>
    <t>Account</t>
  </si>
  <si>
    <t>2022</t>
  </si>
  <si>
    <t>2021</t>
  </si>
  <si>
    <t>2020</t>
  </si>
  <si>
    <t>Turnover</t>
  </si>
  <si>
    <t>Alcohol Sales</t>
  </si>
  <si>
    <t>All Food &amp; Rooms Sales</t>
  </si>
  <si>
    <t>Covid-19 JRS</t>
  </si>
  <si>
    <t>Covid-19 Small Business Grant</t>
  </si>
  <si>
    <t>Discretionary Tips</t>
  </si>
  <si>
    <t>Food Sales</t>
  </si>
  <si>
    <t>Rooms Sales</t>
  </si>
  <si>
    <t>Total Turnover</t>
  </si>
  <si>
    <t>Cost of Sales</t>
  </si>
  <si>
    <t>Alcohol Costs</t>
  </si>
  <si>
    <t>Direct Expenses</t>
  </si>
  <si>
    <t>Food Costs</t>
  </si>
  <si>
    <t>Room Costs</t>
  </si>
  <si>
    <t>Total Cost of Sales</t>
  </si>
  <si>
    <t>Gross Profit</t>
  </si>
  <si>
    <t>Administrative Costs</t>
  </si>
  <si>
    <t>Advertising &amp; Marketing</t>
  </si>
  <si>
    <t>Audit &amp; Accountancy fees</t>
  </si>
  <si>
    <t>Bank Fees &amp; Credit Card Charges</t>
  </si>
  <si>
    <t>Booking Subscription &amp; Fees</t>
  </si>
  <si>
    <t>Consulting</t>
  </si>
  <si>
    <t>Covid -19 supplies</t>
  </si>
  <si>
    <t>Directors' Remuneration</t>
  </si>
  <si>
    <t>Electricity provision</t>
  </si>
  <si>
    <t>Employers National Insurance</t>
  </si>
  <si>
    <t>Flowers &amp; Botanicals</t>
  </si>
  <si>
    <t>Gas provision</t>
  </si>
  <si>
    <t>General Expenses</t>
  </si>
  <si>
    <t>Insurance</t>
  </si>
  <si>
    <t>Interest Paid</t>
  </si>
  <si>
    <t>IT Software and Consumables</t>
  </si>
  <si>
    <t>Legal Expenses</t>
  </si>
  <si>
    <t>Motor Vehicle Expenses</t>
  </si>
  <si>
    <t>Operating Lease Payments</t>
  </si>
  <si>
    <t>Pensions Costs</t>
  </si>
  <si>
    <t>Personal Tax TMP</t>
  </si>
  <si>
    <t>Pest control</t>
  </si>
  <si>
    <t>Postage, Freight &amp; Courier</t>
  </si>
  <si>
    <t>Printing &amp; Stationery</t>
  </si>
  <si>
    <t>Repairs &amp; Maintenance</t>
  </si>
  <si>
    <t>Restaurant Research &amp; Development</t>
  </si>
  <si>
    <t>Rubbish Removal, Cleaning &amp; Cleaning Products</t>
  </si>
  <si>
    <t>Salaries</t>
  </si>
  <si>
    <t>Small equipment and repair consumable</t>
  </si>
  <si>
    <t>Staff Training</t>
  </si>
  <si>
    <t>Subscriptions</t>
  </si>
  <si>
    <t>Telephone &amp; Internet</t>
  </si>
  <si>
    <t>Travel - International</t>
  </si>
  <si>
    <t>Travel - National</t>
  </si>
  <si>
    <t>Total Administrative Costs</t>
  </si>
  <si>
    <t>Operating Profit</t>
  </si>
  <si>
    <t>Profit on Ordinary Activities Before Taxation</t>
  </si>
  <si>
    <t>Profit after Taxation</t>
  </si>
  <si>
    <t xml:space="preserve">Total  Cost of Sales </t>
  </si>
  <si>
    <t xml:space="preserve">Room Cost of Sales </t>
  </si>
  <si>
    <t>Rates - see attached invoices</t>
  </si>
  <si>
    <r>
      <t xml:space="preserve">Rent currently </t>
    </r>
    <r>
      <rPr>
        <sz val="8"/>
        <color rgb="FFFF0000"/>
        <rFont val="Arial"/>
        <family val="2"/>
      </rPr>
      <t>- £25,000 per annum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</si>
</sst>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0"/>
      <name val="Arial"/>
    </font>
    <font>
      <b/>
      <sz val="20"/>
      <name val="Arial"/>
    </font>
    <font>
      <sz val="14"/>
      <name val="Arial"/>
    </font>
    <font>
      <b/>
      <sz val="8"/>
      <name val="Arial"/>
    </font>
    <font>
      <b/>
      <sz val="10"/>
      <name val="Arial"/>
    </font>
    <font>
      <sz val="8"/>
      <name val="Arial"/>
    </font>
    <font>
      <sz val="10"/>
      <name val="Arial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">
    <xf numFmtId="0" fontId="0" fillId="0" borderId="0" xfId="0" applyProtection="1"/>
    <xf numFmtId="164" fontId="3" fillId="0" borderId="0" xfId="0" applyNumberFormat="1" applyFont="1" applyBorder="1" applyAlignment="1" applyProtection="1">
      <alignment horizontal="righ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right" vertical="center"/>
    </xf>
    <xf numFmtId="164" fontId="5" fillId="0" borderId="0" xfId="0" applyNumberFormat="1" applyFont="1" applyBorder="1" applyAlignment="1" applyProtection="1">
      <alignment horizontal="right" vertical="center"/>
    </xf>
    <xf numFmtId="164" fontId="3" fillId="2" borderId="0" xfId="0" applyNumberFormat="1" applyFont="1" applyFill="1" applyBorder="1" applyAlignment="1" applyProtection="1">
      <alignment horizontal="right" vertical="center"/>
    </xf>
    <xf numFmtId="9" fontId="7" fillId="0" borderId="0" xfId="1" applyFont="1" applyBorder="1" applyProtection="1"/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right" vertical="center"/>
    </xf>
    <xf numFmtId="164" fontId="5" fillId="3" borderId="0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showGridLines="0" tabSelected="1" zoomScale="150" zoomScaleNormal="150" workbookViewId="0">
      <selection activeCell="E8" sqref="E8"/>
    </sheetView>
  </sheetViews>
  <sheetFormatPr defaultRowHeight="12.75" x14ac:dyDescent="0.2"/>
  <cols>
    <col min="1" max="1" width="32.7109375" style="10" customWidth="1"/>
    <col min="2" max="2" width="11.28515625" style="2" customWidth="1"/>
    <col min="3" max="3" width="9.7109375" style="2" customWidth="1"/>
    <col min="4" max="4" width="11" style="2" customWidth="1"/>
    <col min="5" max="16384" width="9.140625" style="2"/>
  </cols>
  <sheetData>
    <row r="1" spans="1:4" ht="25.35" customHeight="1" x14ac:dyDescent="0.2">
      <c r="A1" s="16" t="s">
        <v>0</v>
      </c>
      <c r="B1" s="16"/>
      <c r="C1" s="16"/>
      <c r="D1" s="16"/>
    </row>
    <row r="2" spans="1:4" ht="36.200000000000003" customHeight="1" x14ac:dyDescent="0.2">
      <c r="A2" s="15" t="s">
        <v>1</v>
      </c>
      <c r="B2" s="15"/>
      <c r="C2" s="15"/>
      <c r="D2" s="15"/>
    </row>
    <row r="3" spans="1:4" ht="18" customHeight="1" x14ac:dyDescent="0.2">
      <c r="A3" s="15" t="s">
        <v>2</v>
      </c>
      <c r="B3" s="15"/>
      <c r="C3" s="15"/>
      <c r="D3" s="15"/>
    </row>
    <row r="4" spans="1:4" ht="13.35" customHeight="1" x14ac:dyDescent="0.2"/>
    <row r="5" spans="1:4" ht="10.5" customHeight="1" x14ac:dyDescent="0.2">
      <c r="A5" s="3" t="s">
        <v>3</v>
      </c>
      <c r="B5" s="3" t="s">
        <v>4</v>
      </c>
      <c r="C5" s="3" t="s">
        <v>5</v>
      </c>
      <c r="D5" s="3" t="s">
        <v>6</v>
      </c>
    </row>
    <row r="6" spans="1:4" ht="13.35" customHeight="1" x14ac:dyDescent="0.2"/>
    <row r="7" spans="1:4" ht="12.95" customHeight="1" x14ac:dyDescent="0.2">
      <c r="A7" s="14" t="s">
        <v>7</v>
      </c>
      <c r="B7" s="14"/>
      <c r="C7" s="14"/>
      <c r="D7" s="14"/>
    </row>
    <row r="8" spans="1:4" ht="10.5" customHeight="1" x14ac:dyDescent="0.2">
      <c r="A8" s="8" t="s">
        <v>8</v>
      </c>
      <c r="B8" s="4">
        <v>27366.89</v>
      </c>
      <c r="C8" s="4">
        <v>9990.51</v>
      </c>
      <c r="D8" s="4">
        <v>0</v>
      </c>
    </row>
    <row r="9" spans="1:4" ht="10.5" customHeight="1" x14ac:dyDescent="0.2">
      <c r="A9" s="8" t="s">
        <v>9</v>
      </c>
      <c r="B9" s="4">
        <v>0</v>
      </c>
      <c r="C9" s="4">
        <v>66.67</v>
      </c>
      <c r="D9" s="4">
        <v>130780.11</v>
      </c>
    </row>
    <row r="10" spans="1:4" ht="10.5" customHeight="1" x14ac:dyDescent="0.2">
      <c r="A10" s="8" t="s">
        <v>10</v>
      </c>
      <c r="B10" s="9"/>
      <c r="C10" s="9"/>
      <c r="D10" s="9"/>
    </row>
    <row r="11" spans="1:4" ht="10.5" customHeight="1" x14ac:dyDescent="0.2">
      <c r="A11" s="8" t="s">
        <v>11</v>
      </c>
      <c r="B11" s="9"/>
      <c r="C11" s="9"/>
      <c r="D11" s="9"/>
    </row>
    <row r="12" spans="1:4" ht="10.5" customHeight="1" x14ac:dyDescent="0.2">
      <c r="A12" s="8" t="s">
        <v>12</v>
      </c>
      <c r="B12" s="4">
        <v>5609.11</v>
      </c>
      <c r="C12" s="4">
        <v>1566.73</v>
      </c>
      <c r="D12" s="4">
        <v>1369.7</v>
      </c>
    </row>
    <row r="13" spans="1:4" ht="10.5" customHeight="1" x14ac:dyDescent="0.2">
      <c r="A13" s="8" t="s">
        <v>13</v>
      </c>
      <c r="B13" s="4">
        <v>79997.03</v>
      </c>
      <c r="C13" s="4">
        <v>49223.1</v>
      </c>
      <c r="D13" s="4">
        <v>0</v>
      </c>
    </row>
    <row r="14" spans="1:4" ht="10.5" customHeight="1" x14ac:dyDescent="0.2">
      <c r="A14" s="8" t="s">
        <v>14</v>
      </c>
      <c r="B14" s="4">
        <v>65962.06</v>
      </c>
      <c r="C14" s="4">
        <v>0</v>
      </c>
      <c r="D14" s="4">
        <v>0</v>
      </c>
    </row>
    <row r="15" spans="1:4" ht="10.5" customHeight="1" x14ac:dyDescent="0.2">
      <c r="A15" s="3" t="s">
        <v>15</v>
      </c>
      <c r="B15" s="1">
        <f>SUM(B8:B14)</f>
        <v>178935.09</v>
      </c>
      <c r="C15" s="1">
        <f>SUM(C8:C14)</f>
        <v>60847.009999999995</v>
      </c>
      <c r="D15" s="1">
        <f>SUM(D8:D14)</f>
        <v>132149.81</v>
      </c>
    </row>
    <row r="16" spans="1:4" ht="13.35" customHeight="1" x14ac:dyDescent="0.2"/>
    <row r="17" spans="1:4" ht="12.95" customHeight="1" x14ac:dyDescent="0.2">
      <c r="A17" s="14" t="s">
        <v>16</v>
      </c>
      <c r="B17" s="14"/>
      <c r="C17" s="14"/>
      <c r="D17" s="14"/>
    </row>
    <row r="18" spans="1:4" ht="10.5" customHeight="1" x14ac:dyDescent="0.2">
      <c r="A18" s="8" t="s">
        <v>17</v>
      </c>
      <c r="B18" s="4">
        <v>16487.66</v>
      </c>
      <c r="C18" s="4">
        <v>7531.7</v>
      </c>
      <c r="D18" s="4">
        <v>2061.25</v>
      </c>
    </row>
    <row r="19" spans="1:4" ht="10.5" customHeight="1" x14ac:dyDescent="0.2">
      <c r="A19" s="8" t="s">
        <v>18</v>
      </c>
      <c r="B19" s="4">
        <v>31.8</v>
      </c>
      <c r="C19" s="4">
        <v>95.2</v>
      </c>
      <c r="D19" s="4">
        <v>0</v>
      </c>
    </row>
    <row r="20" spans="1:4" ht="10.5" customHeight="1" x14ac:dyDescent="0.2">
      <c r="A20" s="8" t="s">
        <v>19</v>
      </c>
      <c r="B20" s="4">
        <v>19941.54</v>
      </c>
      <c r="C20" s="4">
        <v>15347.75</v>
      </c>
      <c r="D20" s="4">
        <v>42648.85</v>
      </c>
    </row>
    <row r="21" spans="1:4" ht="10.5" customHeight="1" x14ac:dyDescent="0.2">
      <c r="A21" s="8" t="s">
        <v>20</v>
      </c>
      <c r="B21" s="4">
        <v>5377.37</v>
      </c>
      <c r="C21" s="4">
        <v>1812.12</v>
      </c>
      <c r="D21" s="4">
        <v>1718.07</v>
      </c>
    </row>
    <row r="22" spans="1:4" ht="10.5" customHeight="1" x14ac:dyDescent="0.2">
      <c r="A22" s="3" t="s">
        <v>21</v>
      </c>
      <c r="B22" s="1">
        <f>SUM(B18:B21)</f>
        <v>41838.370000000003</v>
      </c>
      <c r="C22" s="1">
        <f>SUM(C18:C21)</f>
        <v>24786.77</v>
      </c>
      <c r="D22" s="1">
        <f>SUM(D18:D21)</f>
        <v>46428.17</v>
      </c>
    </row>
    <row r="23" spans="1:4" s="7" customFormat="1" ht="13.35" customHeight="1" x14ac:dyDescent="0.2">
      <c r="A23" s="11" t="s">
        <v>61</v>
      </c>
      <c r="B23" s="6">
        <f>B22/B15</f>
        <v>0.23381869928363411</v>
      </c>
      <c r="C23" s="6">
        <f t="shared" ref="C23:D23" si="0">C22/C15</f>
        <v>0.40736216948047244</v>
      </c>
      <c r="D23" s="6">
        <f t="shared" si="0"/>
        <v>0.35132982786732725</v>
      </c>
    </row>
    <row r="24" spans="1:4" s="7" customFormat="1" ht="13.35" customHeight="1" x14ac:dyDescent="0.2">
      <c r="A24" s="11" t="s">
        <v>62</v>
      </c>
      <c r="B24" s="6">
        <f>B21/B14</f>
        <v>8.1522165923865936E-2</v>
      </c>
      <c r="C24" s="6" t="e">
        <f t="shared" ref="C24:D24" si="1">C21/C14</f>
        <v>#DIV/0!</v>
      </c>
      <c r="D24" s="6" t="e">
        <f t="shared" si="1"/>
        <v>#DIV/0!</v>
      </c>
    </row>
    <row r="25" spans="1:4" ht="10.5" customHeight="1" x14ac:dyDescent="0.2">
      <c r="A25" s="12" t="s">
        <v>22</v>
      </c>
      <c r="B25" s="5">
        <f>(B15 - B22)</f>
        <v>137096.72</v>
      </c>
      <c r="C25" s="5">
        <f>(C15 - C22)</f>
        <v>36060.239999999991</v>
      </c>
      <c r="D25" s="5">
        <f>(D15 - D22)</f>
        <v>85721.64</v>
      </c>
    </row>
    <row r="26" spans="1:4" ht="13.35" customHeight="1" x14ac:dyDescent="0.2"/>
    <row r="27" spans="1:4" ht="12.95" customHeight="1" x14ac:dyDescent="0.2">
      <c r="A27" s="14" t="s">
        <v>23</v>
      </c>
      <c r="B27" s="14"/>
      <c r="C27" s="14"/>
      <c r="D27" s="14"/>
    </row>
    <row r="28" spans="1:4" ht="10.5" customHeight="1" x14ac:dyDescent="0.2">
      <c r="A28" s="8" t="s">
        <v>24</v>
      </c>
      <c r="B28" s="4">
        <v>132.07</v>
      </c>
      <c r="C28" s="4">
        <v>86.22</v>
      </c>
      <c r="D28" s="4">
        <v>0</v>
      </c>
    </row>
    <row r="29" spans="1:4" ht="10.5" customHeight="1" x14ac:dyDescent="0.2">
      <c r="A29" s="8" t="s">
        <v>25</v>
      </c>
      <c r="B29" s="4">
        <v>890.79</v>
      </c>
      <c r="C29" s="4">
        <v>2383.42</v>
      </c>
      <c r="D29" s="4">
        <v>1514.82</v>
      </c>
    </row>
    <row r="30" spans="1:4" ht="10.5" customHeight="1" x14ac:dyDescent="0.2">
      <c r="A30" s="8" t="s">
        <v>26</v>
      </c>
      <c r="B30" s="4">
        <v>1513.59</v>
      </c>
      <c r="C30" s="4">
        <v>727.97</v>
      </c>
      <c r="D30" s="4">
        <v>1411.06</v>
      </c>
    </row>
    <row r="31" spans="1:4" ht="10.5" customHeight="1" x14ac:dyDescent="0.2">
      <c r="A31" s="8" t="s">
        <v>27</v>
      </c>
      <c r="B31" s="4">
        <v>6016.27</v>
      </c>
      <c r="C31" s="4">
        <v>1784.55</v>
      </c>
      <c r="D31" s="4">
        <v>237.99</v>
      </c>
    </row>
    <row r="32" spans="1:4" ht="10.5" customHeight="1" x14ac:dyDescent="0.2">
      <c r="A32" s="8" t="s">
        <v>28</v>
      </c>
      <c r="B32" s="9"/>
      <c r="C32" s="9"/>
      <c r="D32" s="9"/>
    </row>
    <row r="33" spans="1:4" ht="10.5" customHeight="1" x14ac:dyDescent="0.2">
      <c r="A33" s="8" t="s">
        <v>29</v>
      </c>
      <c r="B33" s="9"/>
      <c r="C33" s="9"/>
      <c r="D33" s="9"/>
    </row>
    <row r="34" spans="1:4" ht="10.5" customHeight="1" x14ac:dyDescent="0.2">
      <c r="A34" s="8" t="s">
        <v>30</v>
      </c>
      <c r="B34" s="9"/>
      <c r="C34" s="9"/>
      <c r="D34" s="9"/>
    </row>
    <row r="35" spans="1:4" ht="10.5" customHeight="1" x14ac:dyDescent="0.2">
      <c r="A35" s="8" t="s">
        <v>31</v>
      </c>
      <c r="B35" s="4">
        <v>6211.78</v>
      </c>
      <c r="C35" s="4">
        <v>4960.43</v>
      </c>
      <c r="D35" s="4">
        <v>7388.42</v>
      </c>
    </row>
    <row r="36" spans="1:4" ht="10.5" customHeight="1" x14ac:dyDescent="0.2">
      <c r="A36" s="8" t="s">
        <v>32</v>
      </c>
      <c r="B36" s="9"/>
      <c r="C36" s="9"/>
      <c r="D36" s="9"/>
    </row>
    <row r="37" spans="1:4" ht="10.5" customHeight="1" x14ac:dyDescent="0.2">
      <c r="A37" s="8" t="s">
        <v>33</v>
      </c>
      <c r="B37" s="4">
        <v>644.19000000000005</v>
      </c>
      <c r="C37" s="4">
        <v>238.86</v>
      </c>
      <c r="D37" s="4">
        <v>180.42</v>
      </c>
    </row>
    <row r="38" spans="1:4" ht="10.5" customHeight="1" x14ac:dyDescent="0.2">
      <c r="A38" s="8" t="s">
        <v>34</v>
      </c>
      <c r="B38" s="4">
        <v>3041.65</v>
      </c>
      <c r="C38" s="4">
        <v>3735.51</v>
      </c>
      <c r="D38" s="4">
        <v>0</v>
      </c>
    </row>
    <row r="39" spans="1:4" ht="10.5" customHeight="1" x14ac:dyDescent="0.2">
      <c r="A39" s="8" t="s">
        <v>35</v>
      </c>
      <c r="B39" s="4">
        <v>1732.02</v>
      </c>
      <c r="C39" s="4">
        <v>4707.83</v>
      </c>
      <c r="D39" s="4">
        <v>1722.06</v>
      </c>
    </row>
    <row r="40" spans="1:4" ht="10.5" customHeight="1" x14ac:dyDescent="0.2">
      <c r="A40" s="8" t="s">
        <v>36</v>
      </c>
      <c r="B40" s="4">
        <v>1836.97</v>
      </c>
      <c r="C40" s="4">
        <v>2442.8200000000002</v>
      </c>
      <c r="D40" s="4">
        <v>1110.27</v>
      </c>
    </row>
    <row r="41" spans="1:4" ht="10.5" customHeight="1" x14ac:dyDescent="0.2">
      <c r="A41" s="8" t="s">
        <v>37</v>
      </c>
      <c r="B41" s="9"/>
      <c r="C41" s="9"/>
      <c r="D41" s="9"/>
    </row>
    <row r="42" spans="1:4" ht="10.5" customHeight="1" x14ac:dyDescent="0.2">
      <c r="A42" s="8" t="s">
        <v>38</v>
      </c>
      <c r="B42" s="4">
        <v>25</v>
      </c>
      <c r="C42" s="4">
        <v>0</v>
      </c>
      <c r="D42" s="4">
        <v>106.2</v>
      </c>
    </row>
    <row r="43" spans="1:4" ht="10.5" customHeight="1" x14ac:dyDescent="0.2">
      <c r="A43" s="8" t="s">
        <v>39</v>
      </c>
      <c r="B43" s="9"/>
      <c r="C43" s="9"/>
      <c r="D43" s="9"/>
    </row>
    <row r="44" spans="1:4" ht="10.5" customHeight="1" x14ac:dyDescent="0.2">
      <c r="A44" s="8" t="s">
        <v>40</v>
      </c>
      <c r="B44" s="9"/>
      <c r="C44" s="9"/>
      <c r="D44" s="9"/>
    </row>
    <row r="45" spans="1:4" ht="10.5" customHeight="1" x14ac:dyDescent="0.2">
      <c r="A45" s="8" t="s">
        <v>41</v>
      </c>
      <c r="B45" s="9"/>
      <c r="C45" s="9"/>
      <c r="D45" s="9"/>
    </row>
    <row r="46" spans="1:4" ht="10.5" customHeight="1" x14ac:dyDescent="0.2">
      <c r="A46" s="8" t="s">
        <v>42</v>
      </c>
      <c r="B46" s="9"/>
      <c r="C46" s="9"/>
      <c r="D46" s="9"/>
    </row>
    <row r="47" spans="1:4" ht="10.5" customHeight="1" x14ac:dyDescent="0.2">
      <c r="A47" s="8" t="s">
        <v>43</v>
      </c>
      <c r="B47" s="9"/>
      <c r="C47" s="9"/>
      <c r="D47" s="9"/>
    </row>
    <row r="48" spans="1:4" ht="10.5" customHeight="1" x14ac:dyDescent="0.2">
      <c r="A48" s="8" t="s">
        <v>44</v>
      </c>
      <c r="B48" s="4">
        <v>192.5</v>
      </c>
      <c r="C48" s="4">
        <v>92.5</v>
      </c>
      <c r="D48" s="4">
        <v>0</v>
      </c>
    </row>
    <row r="49" spans="1:4" ht="10.5" customHeight="1" x14ac:dyDescent="0.2">
      <c r="A49" s="8" t="s">
        <v>45</v>
      </c>
      <c r="B49" s="4">
        <v>115.06</v>
      </c>
      <c r="C49" s="4">
        <v>50.98</v>
      </c>
      <c r="D49" s="4">
        <v>3.6</v>
      </c>
    </row>
    <row r="50" spans="1:4" ht="10.5" customHeight="1" x14ac:dyDescent="0.2">
      <c r="A50" s="8" t="s">
        <v>46</v>
      </c>
      <c r="B50" s="4">
        <v>100.49</v>
      </c>
      <c r="C50" s="4">
        <v>225.55</v>
      </c>
      <c r="D50" s="4">
        <v>455.85</v>
      </c>
    </row>
    <row r="51" spans="1:4" ht="10.5" customHeight="1" x14ac:dyDescent="0.2">
      <c r="A51" s="8" t="s">
        <v>63</v>
      </c>
      <c r="B51" s="9"/>
      <c r="C51" s="9"/>
      <c r="D51" s="9"/>
    </row>
    <row r="52" spans="1:4" ht="10.5" customHeight="1" x14ac:dyDescent="0.2">
      <c r="A52" s="13" t="s">
        <v>64</v>
      </c>
      <c r="B52" s="9"/>
      <c r="C52" s="9"/>
      <c r="D52" s="9"/>
    </row>
    <row r="53" spans="1:4" ht="10.5" customHeight="1" x14ac:dyDescent="0.2">
      <c r="A53" s="8" t="s">
        <v>47</v>
      </c>
      <c r="B53" s="9"/>
      <c r="C53" s="9"/>
      <c r="D53" s="9"/>
    </row>
    <row r="54" spans="1:4" ht="10.5" customHeight="1" x14ac:dyDescent="0.2">
      <c r="A54" s="8" t="s">
        <v>48</v>
      </c>
      <c r="B54" s="9"/>
      <c r="C54" s="9"/>
      <c r="D54" s="9"/>
    </row>
    <row r="55" spans="1:4" ht="10.5" customHeight="1" x14ac:dyDescent="0.2">
      <c r="A55" s="8" t="s">
        <v>49</v>
      </c>
      <c r="B55" s="4">
        <v>2530.04</v>
      </c>
      <c r="C55" s="4">
        <v>1207.23</v>
      </c>
      <c r="D55" s="4">
        <v>1796.46</v>
      </c>
    </row>
    <row r="56" spans="1:4" ht="10.5" customHeight="1" x14ac:dyDescent="0.2">
      <c r="A56" s="8" t="s">
        <v>50</v>
      </c>
      <c r="B56" s="9"/>
      <c r="C56" s="9"/>
      <c r="D56" s="9"/>
    </row>
    <row r="57" spans="1:4" ht="10.5" customHeight="1" x14ac:dyDescent="0.2">
      <c r="A57" s="8" t="s">
        <v>51</v>
      </c>
      <c r="B57" s="4">
        <v>6662.92</v>
      </c>
      <c r="C57" s="4">
        <v>3650.54</v>
      </c>
      <c r="D57" s="4">
        <v>0</v>
      </c>
    </row>
    <row r="58" spans="1:4" ht="10.5" customHeight="1" x14ac:dyDescent="0.2">
      <c r="A58" s="8" t="s">
        <v>52</v>
      </c>
      <c r="B58" s="9"/>
      <c r="C58" s="9"/>
      <c r="D58" s="9"/>
    </row>
    <row r="59" spans="1:4" ht="10.5" customHeight="1" x14ac:dyDescent="0.2">
      <c r="A59" s="8" t="s">
        <v>53</v>
      </c>
      <c r="B59" s="4">
        <v>27.97</v>
      </c>
      <c r="C59" s="4">
        <v>474.37</v>
      </c>
      <c r="D59" s="4">
        <v>1889.29</v>
      </c>
    </row>
    <row r="60" spans="1:4" ht="10.5" customHeight="1" x14ac:dyDescent="0.2">
      <c r="A60" s="8" t="s">
        <v>54</v>
      </c>
      <c r="B60" s="9"/>
      <c r="C60" s="9"/>
      <c r="D60" s="9"/>
    </row>
    <row r="61" spans="1:4" ht="10.5" customHeight="1" x14ac:dyDescent="0.2">
      <c r="A61" s="8" t="s">
        <v>55</v>
      </c>
      <c r="B61" s="9"/>
      <c r="C61" s="9"/>
      <c r="D61" s="9"/>
    </row>
    <row r="62" spans="1:4" ht="10.5" customHeight="1" x14ac:dyDescent="0.2">
      <c r="A62" s="8" t="s">
        <v>56</v>
      </c>
      <c r="B62" s="9"/>
      <c r="C62" s="9"/>
      <c r="D62" s="9"/>
    </row>
    <row r="63" spans="1:4" ht="10.5" customHeight="1" x14ac:dyDescent="0.2">
      <c r="A63" s="3" t="s">
        <v>57</v>
      </c>
      <c r="B63" s="1">
        <f>SUM(B28:B62)</f>
        <v>31673.310000000005</v>
      </c>
      <c r="C63" s="1">
        <f>SUM(C28:C62)</f>
        <v>26768.78</v>
      </c>
      <c r="D63" s="1">
        <f>SUM(D28:D62)</f>
        <v>17816.440000000002</v>
      </c>
    </row>
    <row r="64" spans="1:4" ht="13.35" customHeight="1" x14ac:dyDescent="0.2"/>
    <row r="65" spans="1:4" ht="10.5" customHeight="1" x14ac:dyDescent="0.2">
      <c r="A65" s="12" t="s">
        <v>58</v>
      </c>
      <c r="B65" s="5">
        <f>((B25 + 0) - (0 + B63))</f>
        <v>105423.41</v>
      </c>
      <c r="C65" s="5">
        <f>((C25 + 0) - (0 + C63))</f>
        <v>9291.4599999999919</v>
      </c>
      <c r="D65" s="5">
        <f>((D25 + 0) - (0 + D63))</f>
        <v>67905.2</v>
      </c>
    </row>
    <row r="66" spans="1:4" ht="13.35" customHeight="1" x14ac:dyDescent="0.2"/>
    <row r="67" spans="1:4" ht="10.5" customHeight="1" x14ac:dyDescent="0.2">
      <c r="A67" s="12" t="s">
        <v>59</v>
      </c>
      <c r="B67" s="5">
        <f>(B65 + 0)</f>
        <v>105423.41</v>
      </c>
      <c r="C67" s="5">
        <f>(C65 + 0)</f>
        <v>9291.4599999999919</v>
      </c>
      <c r="D67" s="5">
        <f>(D65 + 0)</f>
        <v>67905.2</v>
      </c>
    </row>
    <row r="68" spans="1:4" ht="13.35" customHeight="1" x14ac:dyDescent="0.2"/>
    <row r="69" spans="1:4" ht="10.5" customHeight="1" x14ac:dyDescent="0.2">
      <c r="A69" s="12" t="s">
        <v>60</v>
      </c>
      <c r="B69" s="5">
        <f>(B67 - 0)</f>
        <v>105423.41</v>
      </c>
      <c r="C69" s="5">
        <f>(C67 - 0)</f>
        <v>9291.4599999999919</v>
      </c>
      <c r="D69" s="5">
        <f>(D67 - 0)</f>
        <v>67905.2</v>
      </c>
    </row>
  </sheetData>
  <mergeCells count="6">
    <mergeCell ref="A17:D17"/>
    <mergeCell ref="A27:D27"/>
    <mergeCell ref="A2:D2"/>
    <mergeCell ref="A7:D7"/>
    <mergeCell ref="A1:D1"/>
    <mergeCell ref="A3:D3"/>
  </mergeCells>
  <pageMargins left="0.7" right="0.7" top="0.75" bottom="0.75" header="0.3" footer="0.3"/>
  <pageSetup paperSize="9" scale="94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2022-07-07T18:18:11Z</dcterms:created>
  <dcterms:modified xsi:type="dcterms:W3CDTF">2022-07-13T15:42:20Z</dcterms:modified>
</cp:coreProperties>
</file>